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omcak\Desktop\RADA\Rada 2023\27.12.2023\"/>
    </mc:Choice>
  </mc:AlternateContent>
  <xr:revisionPtr revIDLastSave="0" documentId="8_{0301BCFE-EED4-4216-931C-E2824167F5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F41" i="1" l="1"/>
  <c r="G41" i="1"/>
  <c r="H40" i="1"/>
  <c r="H6" i="1"/>
  <c r="H7" i="1"/>
  <c r="H8" i="1"/>
  <c r="H9" i="1"/>
  <c r="H10" i="1"/>
  <c r="H11" i="1"/>
  <c r="H12" i="1"/>
  <c r="H13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6" i="1"/>
  <c r="H37" i="1"/>
  <c r="H39" i="1"/>
  <c r="H5" i="1"/>
  <c r="F63" i="1"/>
  <c r="F51" i="1"/>
  <c r="D38" i="1" l="1"/>
  <c r="C38" i="1"/>
  <c r="E37" i="1"/>
  <c r="E36" i="1"/>
  <c r="C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7" i="1"/>
  <c r="E16" i="1"/>
  <c r="E15" i="1"/>
  <c r="C14" i="1"/>
  <c r="E13" i="1"/>
  <c r="E12" i="1"/>
  <c r="E11" i="1"/>
  <c r="E10" i="1"/>
  <c r="E9" i="1"/>
  <c r="E8" i="1"/>
  <c r="E7" i="1"/>
  <c r="E6" i="1"/>
  <c r="E5" i="1"/>
  <c r="E4" i="1"/>
  <c r="C18" i="1"/>
  <c r="D35" i="1"/>
  <c r="D18" i="1"/>
  <c r="D14" i="1"/>
  <c r="E18" i="1" l="1"/>
  <c r="E14" i="1"/>
  <c r="E35" i="1"/>
  <c r="F50" i="1"/>
  <c r="G38" i="1" l="1"/>
  <c r="F38" i="1"/>
  <c r="H38" i="1" s="1"/>
  <c r="G35" i="1"/>
  <c r="F35" i="1"/>
  <c r="H35" i="1" s="1"/>
  <c r="F18" i="1"/>
  <c r="F14" i="1"/>
  <c r="G18" i="1"/>
  <c r="G14" i="1"/>
  <c r="H14" i="1" l="1"/>
  <c r="H18" i="1"/>
  <c r="H41" i="1"/>
</calcChain>
</file>

<file path=xl/sharedStrings.xml><?xml version="1.0" encoding="utf-8"?>
<sst xmlns="http://schemas.openxmlformats.org/spreadsheetml/2006/main" count="69" uniqueCount="68">
  <si>
    <t>Výdaje</t>
  </si>
  <si>
    <t>DDHM</t>
  </si>
  <si>
    <t>uč.pom.</t>
  </si>
  <si>
    <t>kancel.potřeby</t>
  </si>
  <si>
    <t>potraviny</t>
  </si>
  <si>
    <t>materiál</t>
  </si>
  <si>
    <t>el.energie</t>
  </si>
  <si>
    <t>plyn</t>
  </si>
  <si>
    <t>vodné</t>
  </si>
  <si>
    <t>energie</t>
  </si>
  <si>
    <t>opravy</t>
  </si>
  <si>
    <t>školení</t>
  </si>
  <si>
    <t>cestovné</t>
  </si>
  <si>
    <t>Náklady na reprezent.</t>
  </si>
  <si>
    <t>poštovné</t>
  </si>
  <si>
    <t>telefon</t>
  </si>
  <si>
    <t>Software</t>
  </si>
  <si>
    <t>ost.služby</t>
  </si>
  <si>
    <t>mzdy a OON z OÚ</t>
  </si>
  <si>
    <t>poj.žáků a maj.</t>
  </si>
  <si>
    <t>předplatné</t>
  </si>
  <si>
    <t>popl.za ved.účtu</t>
  </si>
  <si>
    <t>Ochr. pom.prev.prohl.</t>
  </si>
  <si>
    <t xml:space="preserve"> </t>
  </si>
  <si>
    <t>úroky</t>
  </si>
  <si>
    <t>ostat.výnosy</t>
  </si>
  <si>
    <t>Čerpání fondů</t>
  </si>
  <si>
    <t>Celkem příjmy</t>
  </si>
  <si>
    <t>Stav rozpočtu</t>
  </si>
  <si>
    <t>Celkem DDHM</t>
  </si>
  <si>
    <t>Opravy</t>
  </si>
  <si>
    <t>Drobné opravy a revize</t>
  </si>
  <si>
    <t>Celkem</t>
  </si>
  <si>
    <t>Služby</t>
  </si>
  <si>
    <t>Odpisy</t>
  </si>
  <si>
    <t>Mzdy + odvody z OÚ</t>
  </si>
  <si>
    <t>CELKEM VÝDAJE</t>
  </si>
  <si>
    <t>Schválený rozpočet 2023</t>
  </si>
  <si>
    <t>Rozdíl čerpání rozpočtu 2023</t>
  </si>
  <si>
    <t>Návrh rozpočtu 2024</t>
  </si>
  <si>
    <t>Jiné zdroje</t>
  </si>
  <si>
    <t>Rozpis položek rozpočtu pro rok 2024</t>
  </si>
  <si>
    <t>Příspěvek zřizovatele (Obec Halenkov)</t>
  </si>
  <si>
    <t>hračky</t>
  </si>
  <si>
    <t>výtvar. Materiál</t>
  </si>
  <si>
    <t>čistící prostř.</t>
  </si>
  <si>
    <t>ochr. pomůcky,lékárničky</t>
  </si>
  <si>
    <t>Zpracování mezd</t>
  </si>
  <si>
    <t>BOZP</t>
  </si>
  <si>
    <t>Odvoz odpadu</t>
  </si>
  <si>
    <t>sociální poj.zdrav.poj.,zákon.,poj.</t>
  </si>
  <si>
    <t xml:space="preserve">Inv. majetek </t>
  </si>
  <si>
    <t>Notebook  2 ks</t>
  </si>
  <si>
    <t>Oprava zahradních prvků</t>
  </si>
  <si>
    <t>Oprava dveří</t>
  </si>
  <si>
    <t>výnosy za stravné</t>
  </si>
  <si>
    <t>úplata za předškol. Vzdělávání</t>
  </si>
  <si>
    <t>Mateřská škola Halenkov, okres Vsetín</t>
  </si>
  <si>
    <t>Vyhotovila: Marcela Zavadilová</t>
  </si>
  <si>
    <t>Schválila: Ivana Bátlová</t>
  </si>
  <si>
    <t xml:space="preserve">               ředitelka školy</t>
  </si>
  <si>
    <t>Materiál údržba</t>
  </si>
  <si>
    <t>ostat.náklady-revize</t>
  </si>
  <si>
    <t>Čerpání rozpočtu 2023 k 23.11.2023</t>
  </si>
  <si>
    <t xml:space="preserve">Oprava nátěrů zahradních prvků, údržba zahradních prvků, </t>
  </si>
  <si>
    <t>Úplata za předškolní vzdělávání</t>
  </si>
  <si>
    <t>Schválený rozpočet na rok 2024</t>
  </si>
  <si>
    <t>V Halenkově, dne 27.12.2023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</si>
</sst>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.00_ ;\-#,##0.00\ 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3" xfId="0" applyFont="1" applyBorder="1"/>
    <xf numFmtId="0" fontId="2" fillId="0" borderId="0" xfId="0" applyFont="1"/>
    <xf numFmtId="0" fontId="2" fillId="0" borderId="6" xfId="0" applyFont="1" applyBorder="1"/>
    <xf numFmtId="0" fontId="2" fillId="0" borderId="3" xfId="0" applyFont="1" applyBorder="1"/>
    <xf numFmtId="164" fontId="2" fillId="0" borderId="8" xfId="0" applyNumberFormat="1" applyFont="1" applyBorder="1"/>
    <xf numFmtId="0" fontId="2" fillId="0" borderId="4" xfId="0" applyFont="1" applyBorder="1"/>
    <xf numFmtId="164" fontId="2" fillId="0" borderId="9" xfId="0" applyNumberFormat="1" applyFont="1" applyBorder="1"/>
    <xf numFmtId="4" fontId="4" fillId="0" borderId="0" xfId="0" applyNumberFormat="1" applyFont="1"/>
    <xf numFmtId="0" fontId="4" fillId="0" borderId="0" xfId="0" applyFont="1"/>
    <xf numFmtId="0" fontId="4" fillId="0" borderId="2" xfId="0" applyFont="1" applyBorder="1"/>
    <xf numFmtId="4" fontId="4" fillId="0" borderId="7" xfId="0" applyNumberFormat="1" applyFont="1" applyBorder="1"/>
    <xf numFmtId="0" fontId="4" fillId="0" borderId="3" xfId="0" applyFont="1" applyBorder="1"/>
    <xf numFmtId="4" fontId="4" fillId="0" borderId="8" xfId="0" applyNumberFormat="1" applyFont="1" applyBorder="1"/>
    <xf numFmtId="0" fontId="4" fillId="0" borderId="8" xfId="0" applyFont="1" applyBorder="1"/>
    <xf numFmtId="0" fontId="2" fillId="0" borderId="5" xfId="0" applyFont="1" applyBorder="1"/>
    <xf numFmtId="0" fontId="4" fillId="0" borderId="1" xfId="0" applyFont="1" applyBorder="1"/>
    <xf numFmtId="164" fontId="4" fillId="0" borderId="10" xfId="0" applyNumberFormat="1" applyFont="1" applyBorder="1"/>
    <xf numFmtId="164" fontId="4" fillId="0" borderId="8" xfId="0" applyNumberFormat="1" applyFont="1" applyBorder="1"/>
    <xf numFmtId="0" fontId="3" fillId="0" borderId="0" xfId="0" applyFont="1"/>
    <xf numFmtId="0" fontId="4" fillId="0" borderId="11" xfId="0" applyFont="1" applyBorder="1"/>
    <xf numFmtId="0" fontId="4" fillId="0" borderId="12" xfId="0" applyFont="1" applyBorder="1"/>
    <xf numFmtId="0" fontId="1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2" xfId="0" applyFont="1" applyBorder="1"/>
    <xf numFmtId="0" fontId="2" fillId="0" borderId="13" xfId="0" applyFont="1" applyBorder="1"/>
    <xf numFmtId="0" fontId="4" fillId="0" borderId="16" xfId="0" applyFont="1" applyBorder="1"/>
    <xf numFmtId="0" fontId="2" fillId="0" borderId="16" xfId="0" applyFont="1" applyBorder="1"/>
    <xf numFmtId="0" fontId="3" fillId="0" borderId="16" xfId="0" applyFont="1" applyBorder="1"/>
    <xf numFmtId="0" fontId="6" fillId="0" borderId="17" xfId="0" applyFont="1" applyBorder="1"/>
    <xf numFmtId="4" fontId="3" fillId="0" borderId="8" xfId="0" applyNumberFormat="1" applyFont="1" applyBorder="1"/>
    <xf numFmtId="0" fontId="3" fillId="0" borderId="4" xfId="0" applyFont="1" applyBorder="1"/>
    <xf numFmtId="0" fontId="3" fillId="0" borderId="13" xfId="0" applyFont="1" applyBorder="1"/>
    <xf numFmtId="4" fontId="3" fillId="0" borderId="9" xfId="0" applyNumberFormat="1" applyFont="1" applyBorder="1"/>
    <xf numFmtId="0" fontId="7" fillId="0" borderId="0" xfId="0" applyFont="1"/>
    <xf numFmtId="0" fontId="8" fillId="0" borderId="17" xfId="0" applyFont="1" applyBorder="1"/>
    <xf numFmtId="0" fontId="3" fillId="0" borderId="18" xfId="0" applyFont="1" applyBorder="1"/>
    <xf numFmtId="0" fontId="3" fillId="0" borderId="18" xfId="0" applyFont="1" applyBorder="1" applyAlignment="1">
      <alignment wrapText="1"/>
    </xf>
    <xf numFmtId="4" fontId="2" fillId="0" borderId="18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" fontId="4" fillId="0" borderId="16" xfId="0" applyNumberFormat="1" applyFont="1" applyBorder="1"/>
    <xf numFmtId="4" fontId="2" fillId="0" borderId="16" xfId="0" applyNumberFormat="1" applyFont="1" applyBorder="1"/>
    <xf numFmtId="4" fontId="3" fillId="0" borderId="16" xfId="0" applyNumberFormat="1" applyFont="1" applyBorder="1"/>
    <xf numFmtId="4" fontId="9" fillId="0" borderId="17" xfId="0" applyNumberFormat="1" applyFont="1" applyBorder="1"/>
    <xf numFmtId="165" fontId="8" fillId="0" borderId="17" xfId="0" applyNumberFormat="1" applyFont="1" applyBorder="1"/>
    <xf numFmtId="0" fontId="2" fillId="0" borderId="19" xfId="0" applyFont="1" applyBorder="1"/>
    <xf numFmtId="0" fontId="3" fillId="0" borderId="19" xfId="0" applyFont="1" applyBorder="1"/>
    <xf numFmtId="4" fontId="3" fillId="0" borderId="19" xfId="0" applyNumberFormat="1" applyFont="1" applyBorder="1"/>
    <xf numFmtId="4" fontId="2" fillId="0" borderId="19" xfId="0" applyNumberFormat="1" applyFont="1" applyBorder="1"/>
    <xf numFmtId="0" fontId="5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4"/>
  <sheetViews>
    <sheetView tabSelected="1" topLeftCell="A47" zoomScale="110" zoomScaleNormal="110" workbookViewId="0">
      <selection activeCell="J69" sqref="J69"/>
    </sheetView>
  </sheetViews>
  <sheetFormatPr defaultColWidth="8.88671875" defaultRowHeight="13.2" x14ac:dyDescent="0.25"/>
  <cols>
    <col min="1" max="1" width="8.88671875" style="10"/>
    <col min="2" max="2" width="29.33203125" style="10" customWidth="1"/>
    <col min="3" max="3" width="18" style="10" customWidth="1"/>
    <col min="4" max="4" width="20" style="10" customWidth="1"/>
    <col min="5" max="5" width="9.5546875" style="10" customWidth="1"/>
    <col min="6" max="6" width="16.44140625" style="10" customWidth="1"/>
    <col min="7" max="7" width="17.5546875" style="10" customWidth="1"/>
    <col min="8" max="8" width="10.33203125" style="10" customWidth="1"/>
    <col min="9" max="9" width="8.88671875" style="10"/>
    <col min="10" max="10" width="11.6640625" style="10" bestFit="1" customWidth="1"/>
    <col min="11" max="11" width="12.44140625" style="10" customWidth="1"/>
    <col min="12" max="16384" width="8.88671875" style="10"/>
  </cols>
  <sheetData>
    <row r="1" spans="2:11" ht="15.6" x14ac:dyDescent="0.3">
      <c r="B1" s="36" t="s">
        <v>57</v>
      </c>
    </row>
    <row r="2" spans="2:11" ht="48.6" customHeight="1" thickBot="1" x14ac:dyDescent="0.45">
      <c r="B2" s="51" t="s">
        <v>66</v>
      </c>
      <c r="C2" s="51"/>
      <c r="D2" s="51"/>
      <c r="E2" s="51"/>
      <c r="F2" s="51"/>
      <c r="G2" s="51"/>
    </row>
    <row r="3" spans="2:11" ht="52.8" x14ac:dyDescent="0.25">
      <c r="B3" s="38" t="s">
        <v>0</v>
      </c>
      <c r="C3" s="39" t="s">
        <v>37</v>
      </c>
      <c r="D3" s="39" t="s">
        <v>63</v>
      </c>
      <c r="E3" s="39" t="s">
        <v>38</v>
      </c>
      <c r="F3" s="40" t="s">
        <v>39</v>
      </c>
      <c r="G3" s="40" t="s">
        <v>42</v>
      </c>
      <c r="H3" s="39" t="s">
        <v>40</v>
      </c>
    </row>
    <row r="4" spans="2:11" x14ac:dyDescent="0.25">
      <c r="B4" s="30" t="s">
        <v>51</v>
      </c>
      <c r="C4" s="30">
        <v>53120</v>
      </c>
      <c r="D4" s="30">
        <v>54027</v>
      </c>
      <c r="E4" s="30">
        <f t="shared" ref="E4:E37" si="0">SUM(C4-D4)</f>
        <v>-907</v>
      </c>
      <c r="F4" s="41"/>
      <c r="G4" s="41"/>
      <c r="H4" s="30"/>
    </row>
    <row r="5" spans="2:11" x14ac:dyDescent="0.25">
      <c r="B5" s="28" t="s">
        <v>1</v>
      </c>
      <c r="C5" s="28">
        <v>82000</v>
      </c>
      <c r="D5" s="28">
        <v>78293.8</v>
      </c>
      <c r="E5" s="30">
        <f t="shared" si="0"/>
        <v>3706.1999999999971</v>
      </c>
      <c r="F5" s="42">
        <v>143000</v>
      </c>
      <c r="G5" s="42">
        <v>143000</v>
      </c>
      <c r="H5" s="42">
        <f>F5-G5</f>
        <v>0</v>
      </c>
    </row>
    <row r="6" spans="2:11" x14ac:dyDescent="0.25">
      <c r="B6" s="28" t="s">
        <v>2</v>
      </c>
      <c r="C6" s="28">
        <v>60000</v>
      </c>
      <c r="D6" s="28">
        <v>32741</v>
      </c>
      <c r="E6" s="30">
        <f t="shared" si="0"/>
        <v>27259</v>
      </c>
      <c r="F6" s="42">
        <v>60000</v>
      </c>
      <c r="G6" s="42">
        <v>60000</v>
      </c>
      <c r="H6" s="42">
        <f t="shared" ref="H6:H41" si="1">F6-G6</f>
        <v>0</v>
      </c>
    </row>
    <row r="7" spans="2:11" x14ac:dyDescent="0.25">
      <c r="B7" s="28" t="s">
        <v>43</v>
      </c>
      <c r="C7" s="28">
        <v>40000</v>
      </c>
      <c r="D7" s="28">
        <v>23874</v>
      </c>
      <c r="E7" s="30">
        <f t="shared" si="0"/>
        <v>16126</v>
      </c>
      <c r="F7" s="42">
        <v>40000</v>
      </c>
      <c r="G7" s="42">
        <v>40000</v>
      </c>
      <c r="H7" s="42">
        <f t="shared" si="1"/>
        <v>0</v>
      </c>
    </row>
    <row r="8" spans="2:11" x14ac:dyDescent="0.25">
      <c r="B8" s="28" t="s">
        <v>3</v>
      </c>
      <c r="C8" s="28">
        <v>50000</v>
      </c>
      <c r="D8" s="28">
        <v>44836.3</v>
      </c>
      <c r="E8" s="30">
        <f t="shared" si="0"/>
        <v>5163.6999999999971</v>
      </c>
      <c r="F8" s="42">
        <v>70000</v>
      </c>
      <c r="G8" s="42">
        <v>70000</v>
      </c>
      <c r="H8" s="42">
        <f t="shared" si="1"/>
        <v>0</v>
      </c>
    </row>
    <row r="9" spans="2:11" x14ac:dyDescent="0.25">
      <c r="B9" s="28" t="s">
        <v>45</v>
      </c>
      <c r="C9" s="28">
        <v>70000</v>
      </c>
      <c r="D9" s="28">
        <v>68687.199999999997</v>
      </c>
      <c r="E9" s="30">
        <f t="shared" si="0"/>
        <v>1312.8000000000029</v>
      </c>
      <c r="F9" s="42">
        <v>130000</v>
      </c>
      <c r="G9" s="42">
        <v>130000</v>
      </c>
      <c r="H9" s="42">
        <f t="shared" si="1"/>
        <v>0</v>
      </c>
    </row>
    <row r="10" spans="2:11" x14ac:dyDescent="0.25">
      <c r="B10" s="28" t="s">
        <v>44</v>
      </c>
      <c r="C10" s="28">
        <v>70000</v>
      </c>
      <c r="D10" s="28">
        <v>55370.6</v>
      </c>
      <c r="E10" s="30">
        <f t="shared" si="0"/>
        <v>14629.400000000001</v>
      </c>
      <c r="F10" s="42">
        <v>90000</v>
      </c>
      <c r="G10" s="42">
        <v>90000</v>
      </c>
      <c r="H10" s="42">
        <f t="shared" si="1"/>
        <v>0</v>
      </c>
    </row>
    <row r="11" spans="2:11" x14ac:dyDescent="0.25">
      <c r="B11" s="28" t="s">
        <v>61</v>
      </c>
      <c r="C11" s="28"/>
      <c r="D11" s="28">
        <v>21131.8</v>
      </c>
      <c r="E11" s="30">
        <f t="shared" si="0"/>
        <v>-21131.8</v>
      </c>
      <c r="F11" s="42">
        <v>50000</v>
      </c>
      <c r="G11" s="42">
        <v>50000</v>
      </c>
      <c r="H11" s="42">
        <f t="shared" si="1"/>
        <v>0</v>
      </c>
    </row>
    <row r="12" spans="2:11" x14ac:dyDescent="0.25">
      <c r="B12" s="28" t="s">
        <v>46</v>
      </c>
      <c r="C12" s="28">
        <v>10000</v>
      </c>
      <c r="D12" s="28">
        <v>2358</v>
      </c>
      <c r="E12" s="30">
        <f t="shared" si="0"/>
        <v>7642</v>
      </c>
      <c r="F12" s="42">
        <v>15000</v>
      </c>
      <c r="G12" s="42">
        <v>15000</v>
      </c>
      <c r="H12" s="42">
        <f t="shared" si="1"/>
        <v>0</v>
      </c>
    </row>
    <row r="13" spans="2:11" x14ac:dyDescent="0.25">
      <c r="B13" s="28" t="s">
        <v>4</v>
      </c>
      <c r="C13" s="28">
        <v>660000</v>
      </c>
      <c r="D13" s="28">
        <v>545128.6</v>
      </c>
      <c r="E13" s="30">
        <f t="shared" si="0"/>
        <v>114871.40000000002</v>
      </c>
      <c r="F13" s="42">
        <v>800000</v>
      </c>
      <c r="G13" s="42">
        <v>0</v>
      </c>
      <c r="H13" s="42">
        <f t="shared" si="1"/>
        <v>800000</v>
      </c>
    </row>
    <row r="14" spans="2:11" x14ac:dyDescent="0.25">
      <c r="B14" s="29" t="s">
        <v>5</v>
      </c>
      <c r="C14" s="29">
        <f>SUM(C5:C13)</f>
        <v>1042000</v>
      </c>
      <c r="D14" s="29">
        <f>SUM(D4:D13)</f>
        <v>926448.29999999993</v>
      </c>
      <c r="E14" s="30">
        <f t="shared" si="0"/>
        <v>115551.70000000007</v>
      </c>
      <c r="F14" s="43">
        <f>SUM(F5:F13)</f>
        <v>1398000</v>
      </c>
      <c r="G14" s="43">
        <f>SUM(G5:G13)</f>
        <v>598000</v>
      </c>
      <c r="H14" s="42">
        <f t="shared" si="1"/>
        <v>800000</v>
      </c>
    </row>
    <row r="15" spans="2:11" x14ac:dyDescent="0.25">
      <c r="B15" s="28" t="s">
        <v>6</v>
      </c>
      <c r="C15" s="28">
        <v>213000</v>
      </c>
      <c r="D15" s="28">
        <v>199190</v>
      </c>
      <c r="E15" s="30">
        <f t="shared" si="0"/>
        <v>13810</v>
      </c>
      <c r="F15" s="42">
        <v>150000</v>
      </c>
      <c r="G15" s="42">
        <v>150000</v>
      </c>
      <c r="H15" s="42">
        <f t="shared" si="1"/>
        <v>0</v>
      </c>
    </row>
    <row r="16" spans="2:11" x14ac:dyDescent="0.25">
      <c r="B16" s="28" t="s">
        <v>7</v>
      </c>
      <c r="C16" s="28">
        <v>490000</v>
      </c>
      <c r="D16" s="28">
        <v>364658.89</v>
      </c>
      <c r="E16" s="30">
        <f t="shared" si="0"/>
        <v>125341.10999999999</v>
      </c>
      <c r="F16" s="42">
        <v>390000</v>
      </c>
      <c r="G16" s="42">
        <v>390000</v>
      </c>
      <c r="H16" s="42">
        <f t="shared" si="1"/>
        <v>0</v>
      </c>
      <c r="J16" s="9"/>
      <c r="K16" s="9"/>
    </row>
    <row r="17" spans="2:8" x14ac:dyDescent="0.25">
      <c r="B17" s="28" t="s">
        <v>8</v>
      </c>
      <c r="C17" s="28">
        <v>55000</v>
      </c>
      <c r="D17" s="28">
        <v>56216</v>
      </c>
      <c r="E17" s="30">
        <f t="shared" si="0"/>
        <v>-1216</v>
      </c>
      <c r="F17" s="42">
        <v>67000</v>
      </c>
      <c r="G17" s="42">
        <v>67000</v>
      </c>
      <c r="H17" s="42">
        <f t="shared" si="1"/>
        <v>0</v>
      </c>
    </row>
    <row r="18" spans="2:8" x14ac:dyDescent="0.25">
      <c r="B18" s="29" t="s">
        <v>9</v>
      </c>
      <c r="C18" s="29">
        <f>SUM(C15:C17)</f>
        <v>758000</v>
      </c>
      <c r="D18" s="29">
        <f>SUM(D15:D17)</f>
        <v>620064.89</v>
      </c>
      <c r="E18" s="30">
        <f t="shared" si="0"/>
        <v>137935.10999999999</v>
      </c>
      <c r="F18" s="43">
        <f>SUM(F15:F17)</f>
        <v>607000</v>
      </c>
      <c r="G18" s="43">
        <f>SUM(G15:G17)</f>
        <v>607000</v>
      </c>
      <c r="H18" s="42">
        <f t="shared" si="1"/>
        <v>0</v>
      </c>
    </row>
    <row r="19" spans="2:8" x14ac:dyDescent="0.25">
      <c r="B19" s="29" t="s">
        <v>10</v>
      </c>
      <c r="C19" s="29">
        <v>600000</v>
      </c>
      <c r="D19" s="29">
        <v>618432</v>
      </c>
      <c r="E19" s="30">
        <f t="shared" si="0"/>
        <v>-18432</v>
      </c>
      <c r="F19" s="43">
        <v>180000</v>
      </c>
      <c r="G19" s="43">
        <v>180000</v>
      </c>
      <c r="H19" s="42">
        <f t="shared" si="1"/>
        <v>0</v>
      </c>
    </row>
    <row r="20" spans="2:8" x14ac:dyDescent="0.25">
      <c r="B20" s="28" t="s">
        <v>11</v>
      </c>
      <c r="C20" s="28">
        <v>3000</v>
      </c>
      <c r="D20" s="28">
        <v>1450</v>
      </c>
      <c r="E20" s="30">
        <f t="shared" si="0"/>
        <v>1550</v>
      </c>
      <c r="F20" s="42">
        <v>3000</v>
      </c>
      <c r="G20" s="42">
        <v>3000</v>
      </c>
      <c r="H20" s="42">
        <f t="shared" si="1"/>
        <v>0</v>
      </c>
    </row>
    <row r="21" spans="2:8" x14ac:dyDescent="0.25">
      <c r="B21" s="28" t="s">
        <v>12</v>
      </c>
      <c r="C21" s="28">
        <v>1000</v>
      </c>
      <c r="D21" s="28">
        <v>599</v>
      </c>
      <c r="E21" s="30">
        <f t="shared" si="0"/>
        <v>401</v>
      </c>
      <c r="F21" s="42">
        <v>1000</v>
      </c>
      <c r="G21" s="42">
        <v>1000</v>
      </c>
      <c r="H21" s="42">
        <f t="shared" si="1"/>
        <v>0</v>
      </c>
    </row>
    <row r="22" spans="2:8" x14ac:dyDescent="0.25">
      <c r="B22" s="28" t="s">
        <v>13</v>
      </c>
      <c r="C22" s="28">
        <v>10000</v>
      </c>
      <c r="D22" s="28">
        <v>9195</v>
      </c>
      <c r="E22" s="30">
        <f t="shared" si="0"/>
        <v>805</v>
      </c>
      <c r="F22" s="42">
        <v>20000</v>
      </c>
      <c r="G22" s="42">
        <v>20000</v>
      </c>
      <c r="H22" s="42">
        <f t="shared" si="1"/>
        <v>0</v>
      </c>
    </row>
    <row r="23" spans="2:8" x14ac:dyDescent="0.25">
      <c r="B23" s="28" t="s">
        <v>14</v>
      </c>
      <c r="C23" s="28">
        <v>2000</v>
      </c>
      <c r="D23" s="28">
        <v>793</v>
      </c>
      <c r="E23" s="30">
        <f t="shared" si="0"/>
        <v>1207</v>
      </c>
      <c r="F23" s="42">
        <v>2000</v>
      </c>
      <c r="G23" s="42">
        <v>2000</v>
      </c>
      <c r="H23" s="42">
        <f t="shared" si="1"/>
        <v>0</v>
      </c>
    </row>
    <row r="24" spans="2:8" x14ac:dyDescent="0.25">
      <c r="B24" s="28" t="s">
        <v>15</v>
      </c>
      <c r="C24" s="28">
        <v>12000</v>
      </c>
      <c r="D24" s="28">
        <v>12216.45</v>
      </c>
      <c r="E24" s="30">
        <f t="shared" si="0"/>
        <v>-216.45000000000073</v>
      </c>
      <c r="F24" s="42">
        <v>12000</v>
      </c>
      <c r="G24" s="42">
        <v>12000</v>
      </c>
      <c r="H24" s="42">
        <f t="shared" si="1"/>
        <v>0</v>
      </c>
    </row>
    <row r="25" spans="2:8" x14ac:dyDescent="0.25">
      <c r="B25" s="28" t="s">
        <v>16</v>
      </c>
      <c r="C25" s="28">
        <v>15000</v>
      </c>
      <c r="D25" s="28">
        <v>15681</v>
      </c>
      <c r="E25" s="30">
        <f t="shared" si="0"/>
        <v>-681</v>
      </c>
      <c r="F25" s="42">
        <v>40000</v>
      </c>
      <c r="G25" s="42">
        <v>40000</v>
      </c>
      <c r="H25" s="42">
        <f t="shared" si="1"/>
        <v>0</v>
      </c>
    </row>
    <row r="26" spans="2:8" x14ac:dyDescent="0.25">
      <c r="B26" s="28" t="s">
        <v>47</v>
      </c>
      <c r="C26" s="28">
        <v>65000</v>
      </c>
      <c r="D26" s="28">
        <v>57480.9</v>
      </c>
      <c r="E26" s="30">
        <f t="shared" si="0"/>
        <v>7519.0999999999985</v>
      </c>
      <c r="F26" s="42">
        <v>70000</v>
      </c>
      <c r="G26" s="42">
        <v>70000</v>
      </c>
      <c r="H26" s="42">
        <f t="shared" si="1"/>
        <v>0</v>
      </c>
    </row>
    <row r="27" spans="2:8" x14ac:dyDescent="0.25">
      <c r="B27" s="28" t="s">
        <v>17</v>
      </c>
      <c r="C27" s="28">
        <v>25000</v>
      </c>
      <c r="D27" s="28">
        <v>10106</v>
      </c>
      <c r="E27" s="30">
        <f t="shared" si="0"/>
        <v>14894</v>
      </c>
      <c r="F27" s="42">
        <v>25000</v>
      </c>
      <c r="G27" s="42">
        <v>25000</v>
      </c>
      <c r="H27" s="42">
        <f t="shared" si="1"/>
        <v>0</v>
      </c>
    </row>
    <row r="28" spans="2:8" x14ac:dyDescent="0.25">
      <c r="B28" s="28" t="s">
        <v>48</v>
      </c>
      <c r="C28" s="28">
        <v>9000</v>
      </c>
      <c r="D28" s="28">
        <v>5600</v>
      </c>
      <c r="E28" s="30">
        <f t="shared" si="0"/>
        <v>3400</v>
      </c>
      <c r="F28" s="42">
        <v>24000</v>
      </c>
      <c r="G28" s="42">
        <v>24000</v>
      </c>
      <c r="H28" s="42">
        <f t="shared" si="1"/>
        <v>0</v>
      </c>
    </row>
    <row r="29" spans="2:8" x14ac:dyDescent="0.25">
      <c r="B29" s="28" t="s">
        <v>49</v>
      </c>
      <c r="C29" s="28">
        <v>14000</v>
      </c>
      <c r="D29" s="28">
        <v>13842</v>
      </c>
      <c r="E29" s="30">
        <f t="shared" si="0"/>
        <v>158</v>
      </c>
      <c r="F29" s="42">
        <v>14000</v>
      </c>
      <c r="G29" s="42">
        <v>14000</v>
      </c>
      <c r="H29" s="42">
        <f t="shared" si="1"/>
        <v>0</v>
      </c>
    </row>
    <row r="30" spans="2:8" x14ac:dyDescent="0.25">
      <c r="B30" s="28" t="s">
        <v>19</v>
      </c>
      <c r="C30" s="28">
        <v>19000</v>
      </c>
      <c r="D30" s="28">
        <v>17028</v>
      </c>
      <c r="E30" s="30">
        <f t="shared" si="0"/>
        <v>1972</v>
      </c>
      <c r="F30" s="42">
        <v>20000</v>
      </c>
      <c r="G30" s="42">
        <v>20000</v>
      </c>
      <c r="H30" s="42">
        <f t="shared" si="1"/>
        <v>0</v>
      </c>
    </row>
    <row r="31" spans="2:8" x14ac:dyDescent="0.25">
      <c r="B31" s="28" t="s">
        <v>62</v>
      </c>
      <c r="C31" s="28">
        <v>15000</v>
      </c>
      <c r="D31" s="28">
        <v>29136.880000000001</v>
      </c>
      <c r="E31" s="30">
        <f t="shared" si="0"/>
        <v>-14136.880000000001</v>
      </c>
      <c r="F31" s="42">
        <v>15000</v>
      </c>
      <c r="G31" s="42">
        <v>15000</v>
      </c>
      <c r="H31" s="42">
        <f t="shared" si="1"/>
        <v>0</v>
      </c>
    </row>
    <row r="32" spans="2:8" x14ac:dyDescent="0.25">
      <c r="B32" s="28" t="s">
        <v>20</v>
      </c>
      <c r="C32" s="28">
        <v>2000</v>
      </c>
      <c r="D32" s="28">
        <v>3684</v>
      </c>
      <c r="E32" s="30">
        <f t="shared" si="0"/>
        <v>-1684</v>
      </c>
      <c r="F32" s="42">
        <v>2000</v>
      </c>
      <c r="G32" s="42">
        <v>2000</v>
      </c>
      <c r="H32" s="42">
        <f t="shared" si="1"/>
        <v>0</v>
      </c>
    </row>
    <row r="33" spans="2:11" x14ac:dyDescent="0.25">
      <c r="B33" s="28" t="s">
        <v>21</v>
      </c>
      <c r="C33" s="28">
        <v>18000</v>
      </c>
      <c r="D33" s="28">
        <v>11297.55</v>
      </c>
      <c r="E33" s="30">
        <f t="shared" si="0"/>
        <v>6702.4500000000007</v>
      </c>
      <c r="F33" s="42">
        <v>18000</v>
      </c>
      <c r="G33" s="42">
        <v>18000</v>
      </c>
      <c r="H33" s="42">
        <f t="shared" si="1"/>
        <v>0</v>
      </c>
    </row>
    <row r="34" spans="2:11" x14ac:dyDescent="0.25">
      <c r="B34" s="28" t="s">
        <v>22</v>
      </c>
      <c r="C34" s="28">
        <v>2000</v>
      </c>
      <c r="D34" s="28">
        <v>3435</v>
      </c>
      <c r="E34" s="30">
        <f t="shared" si="0"/>
        <v>-1435</v>
      </c>
      <c r="F34" s="42">
        <v>1000</v>
      </c>
      <c r="G34" s="42">
        <v>1000</v>
      </c>
      <c r="H34" s="42">
        <f t="shared" si="1"/>
        <v>0</v>
      </c>
    </row>
    <row r="35" spans="2:11" x14ac:dyDescent="0.25">
      <c r="B35" s="30" t="s">
        <v>33</v>
      </c>
      <c r="C35" s="30">
        <f>SUM(C20:C34)</f>
        <v>212000</v>
      </c>
      <c r="D35" s="30">
        <f>SUM(D20:D34)</f>
        <v>191544.78</v>
      </c>
      <c r="E35" s="30">
        <f t="shared" si="0"/>
        <v>20455.22</v>
      </c>
      <c r="F35" s="44">
        <f>SUM(F20:F34)</f>
        <v>267000</v>
      </c>
      <c r="G35" s="44">
        <f>SUM(G20:G34)</f>
        <v>267000</v>
      </c>
      <c r="H35" s="42">
        <f t="shared" si="1"/>
        <v>0</v>
      </c>
    </row>
    <row r="36" spans="2:11" x14ac:dyDescent="0.25">
      <c r="B36" s="28" t="s">
        <v>18</v>
      </c>
      <c r="C36" s="28">
        <v>163000</v>
      </c>
      <c r="D36" s="28">
        <v>171687</v>
      </c>
      <c r="E36" s="30">
        <f t="shared" si="0"/>
        <v>-8687</v>
      </c>
      <c r="F36" s="42">
        <v>171000</v>
      </c>
      <c r="G36" s="42">
        <v>171000</v>
      </c>
      <c r="H36" s="42">
        <f t="shared" si="1"/>
        <v>0</v>
      </c>
    </row>
    <row r="37" spans="2:11" x14ac:dyDescent="0.25">
      <c r="B37" s="28" t="s">
        <v>50</v>
      </c>
      <c r="C37" s="28">
        <v>33000</v>
      </c>
      <c r="D37" s="28">
        <v>38473.75</v>
      </c>
      <c r="E37" s="30">
        <f t="shared" si="0"/>
        <v>-5473.75</v>
      </c>
      <c r="F37" s="42">
        <v>35000</v>
      </c>
      <c r="G37" s="42">
        <v>35000</v>
      </c>
      <c r="H37" s="42">
        <f t="shared" si="1"/>
        <v>0</v>
      </c>
    </row>
    <row r="38" spans="2:11" x14ac:dyDescent="0.25">
      <c r="B38" s="30" t="s">
        <v>35</v>
      </c>
      <c r="C38" s="30">
        <f>SUM(C36:C37)</f>
        <v>196000</v>
      </c>
      <c r="D38" s="30">
        <f>SUM(D36:D37)</f>
        <v>210160.75</v>
      </c>
      <c r="E38" s="30">
        <v>0</v>
      </c>
      <c r="F38" s="44">
        <f>SUM(F36:F37)</f>
        <v>206000</v>
      </c>
      <c r="G38" s="44">
        <f>SUM(G36:G37)</f>
        <v>206000</v>
      </c>
      <c r="H38" s="42">
        <f t="shared" si="1"/>
        <v>0</v>
      </c>
    </row>
    <row r="39" spans="2:11" x14ac:dyDescent="0.25">
      <c r="B39" s="29" t="s">
        <v>34</v>
      </c>
      <c r="C39" s="29">
        <v>50000</v>
      </c>
      <c r="D39" s="29">
        <v>39625</v>
      </c>
      <c r="E39" s="30">
        <v>0</v>
      </c>
      <c r="F39" s="44">
        <v>46000</v>
      </c>
      <c r="G39" s="43">
        <v>46000</v>
      </c>
      <c r="H39" s="42">
        <f t="shared" si="1"/>
        <v>0</v>
      </c>
    </row>
    <row r="40" spans="2:11" x14ac:dyDescent="0.25">
      <c r="B40" s="47" t="s">
        <v>65</v>
      </c>
      <c r="C40" s="47"/>
      <c r="D40" s="47"/>
      <c r="E40" s="48"/>
      <c r="F40" s="49">
        <v>-161000</v>
      </c>
      <c r="G40" s="50">
        <v>-161000</v>
      </c>
      <c r="H40" s="42">
        <f t="shared" si="1"/>
        <v>0</v>
      </c>
    </row>
    <row r="41" spans="2:11" ht="18" thickBot="1" x14ac:dyDescent="0.35">
      <c r="B41" s="37" t="s">
        <v>36</v>
      </c>
      <c r="C41" s="46">
        <v>2911120</v>
      </c>
      <c r="D41" s="46">
        <v>2660302.7200000002</v>
      </c>
      <c r="E41" s="31"/>
      <c r="F41" s="45">
        <f>F39+F38+F35+F19+F18+F14+F40</f>
        <v>2543000</v>
      </c>
      <c r="G41" s="45">
        <f>G39+G38+G35+G19+G18+G14+G40</f>
        <v>1743000</v>
      </c>
      <c r="H41" s="42">
        <f t="shared" si="1"/>
        <v>800000</v>
      </c>
      <c r="K41" s="9"/>
    </row>
    <row r="42" spans="2:11" x14ac:dyDescent="0.25">
      <c r="F42" s="9"/>
    </row>
    <row r="43" spans="2:11" x14ac:dyDescent="0.25">
      <c r="F43" s="9"/>
    </row>
    <row r="44" spans="2:11" ht="13.8" thickBot="1" x14ac:dyDescent="0.3">
      <c r="B44" s="3" t="s">
        <v>23</v>
      </c>
      <c r="C44" s="3"/>
      <c r="D44" s="3"/>
      <c r="E44" s="3"/>
      <c r="F44" s="1"/>
      <c r="J44" s="9"/>
    </row>
    <row r="45" spans="2:11" x14ac:dyDescent="0.25">
      <c r="B45" s="11" t="s">
        <v>55</v>
      </c>
      <c r="C45" s="21"/>
      <c r="D45" s="21"/>
      <c r="E45" s="21"/>
      <c r="F45" s="12">
        <v>547064</v>
      </c>
    </row>
    <row r="46" spans="2:11" x14ac:dyDescent="0.25">
      <c r="B46" s="13" t="s">
        <v>24</v>
      </c>
      <c r="C46" s="22"/>
      <c r="D46" s="22"/>
      <c r="E46" s="22"/>
      <c r="F46" s="14">
        <v>119.71</v>
      </c>
    </row>
    <row r="47" spans="2:11" x14ac:dyDescent="0.25">
      <c r="B47" s="13" t="s">
        <v>25</v>
      </c>
      <c r="C47" s="22"/>
      <c r="D47" s="22"/>
      <c r="E47" s="22"/>
      <c r="F47" s="14">
        <v>100</v>
      </c>
    </row>
    <row r="48" spans="2:11" x14ac:dyDescent="0.25">
      <c r="B48" s="13" t="s">
        <v>56</v>
      </c>
      <c r="C48" s="22"/>
      <c r="D48" s="22"/>
      <c r="E48" s="22"/>
      <c r="F48" s="14">
        <v>134350</v>
      </c>
    </row>
    <row r="49" spans="2:6" x14ac:dyDescent="0.25">
      <c r="B49" s="2" t="s">
        <v>26</v>
      </c>
      <c r="C49" s="23"/>
      <c r="D49" s="23"/>
      <c r="E49" s="23"/>
      <c r="F49" s="14">
        <v>34917</v>
      </c>
    </row>
    <row r="50" spans="2:6" x14ac:dyDescent="0.25">
      <c r="B50" s="5" t="s">
        <v>27</v>
      </c>
      <c r="C50" s="26"/>
      <c r="D50" s="26"/>
      <c r="E50" s="26"/>
      <c r="F50" s="32">
        <f>SUM(F45:F49)</f>
        <v>716550.71</v>
      </c>
    </row>
    <row r="51" spans="2:6" ht="13.8" thickBot="1" x14ac:dyDescent="0.3">
      <c r="B51" s="33" t="s">
        <v>28</v>
      </c>
      <c r="C51" s="34"/>
      <c r="D51" s="34"/>
      <c r="E51" s="34"/>
      <c r="F51" s="35">
        <f>SUM(C41-D41)</f>
        <v>250817.2799999998</v>
      </c>
    </row>
    <row r="52" spans="2:6" ht="13.8" thickBot="1" x14ac:dyDescent="0.3"/>
    <row r="53" spans="2:6" ht="13.8" thickBot="1" x14ac:dyDescent="0.3">
      <c r="B53" s="16" t="s">
        <v>41</v>
      </c>
      <c r="C53" s="24"/>
      <c r="D53" s="24"/>
      <c r="E53" s="24"/>
      <c r="F53" s="17"/>
    </row>
    <row r="54" spans="2:6" x14ac:dyDescent="0.25">
      <c r="B54" s="4" t="s">
        <v>1</v>
      </c>
      <c r="C54" s="25"/>
      <c r="D54" s="25"/>
      <c r="E54" s="25"/>
      <c r="F54" s="18"/>
    </row>
    <row r="55" spans="2:6" x14ac:dyDescent="0.25">
      <c r="B55" s="13" t="s">
        <v>52</v>
      </c>
      <c r="C55" s="22"/>
      <c r="D55" s="22"/>
      <c r="E55" s="22"/>
      <c r="F55" s="19">
        <v>30000</v>
      </c>
    </row>
    <row r="56" spans="2:6" x14ac:dyDescent="0.25">
      <c r="B56" s="2"/>
      <c r="C56" s="23"/>
      <c r="D56" s="23"/>
      <c r="E56" s="23"/>
      <c r="F56" s="19"/>
    </row>
    <row r="57" spans="2:6" x14ac:dyDescent="0.25">
      <c r="B57" s="5" t="s">
        <v>29</v>
      </c>
      <c r="C57" s="26"/>
      <c r="D57" s="26"/>
      <c r="E57" s="26"/>
      <c r="F57" s="6">
        <v>30000</v>
      </c>
    </row>
    <row r="58" spans="2:6" x14ac:dyDescent="0.25">
      <c r="B58" s="13"/>
      <c r="C58" s="22"/>
      <c r="D58" s="22"/>
      <c r="E58" s="22"/>
      <c r="F58" s="15"/>
    </row>
    <row r="59" spans="2:6" x14ac:dyDescent="0.25">
      <c r="B59" s="5" t="s">
        <v>30</v>
      </c>
      <c r="C59" s="26"/>
      <c r="D59" s="26"/>
      <c r="E59" s="26"/>
      <c r="F59" s="19"/>
    </row>
    <row r="60" spans="2:6" x14ac:dyDescent="0.25">
      <c r="B60" s="13" t="s">
        <v>53</v>
      </c>
      <c r="C60" s="22" t="s">
        <v>64</v>
      </c>
      <c r="D60" s="22"/>
      <c r="E60" s="22"/>
      <c r="F60" s="19">
        <v>30000</v>
      </c>
    </row>
    <row r="61" spans="2:6" x14ac:dyDescent="0.25">
      <c r="B61" s="13" t="s">
        <v>54</v>
      </c>
      <c r="C61" s="22"/>
      <c r="D61" s="22"/>
      <c r="E61" s="22"/>
      <c r="F61" s="19">
        <v>80000</v>
      </c>
    </row>
    <row r="62" spans="2:6" x14ac:dyDescent="0.25">
      <c r="B62" s="2" t="s">
        <v>31</v>
      </c>
      <c r="C62" s="23"/>
      <c r="D62" s="23"/>
      <c r="E62" s="23"/>
      <c r="F62" s="19">
        <v>70000</v>
      </c>
    </row>
    <row r="63" spans="2:6" ht="13.8" thickBot="1" x14ac:dyDescent="0.3">
      <c r="B63" s="7" t="s">
        <v>32</v>
      </c>
      <c r="C63" s="27"/>
      <c r="D63" s="27"/>
      <c r="E63" s="27"/>
      <c r="F63" s="8">
        <f>SUM(F60:F62)</f>
        <v>180000</v>
      </c>
    </row>
    <row r="65" spans="2:6" x14ac:dyDescent="0.25">
      <c r="B65" s="20"/>
      <c r="C65" s="20"/>
      <c r="D65" s="20"/>
      <c r="E65" s="20"/>
    </row>
    <row r="66" spans="2:6" x14ac:dyDescent="0.25">
      <c r="B66" s="10" t="s">
        <v>67</v>
      </c>
    </row>
    <row r="69" spans="2:6" x14ac:dyDescent="0.25">
      <c r="B69" s="10" t="s">
        <v>58</v>
      </c>
      <c r="D69" s="10" t="s">
        <v>59</v>
      </c>
    </row>
    <row r="70" spans="2:6" x14ac:dyDescent="0.25">
      <c r="D70" s="10" t="s">
        <v>60</v>
      </c>
      <c r="F70" s="9"/>
    </row>
    <row r="71" spans="2:6" x14ac:dyDescent="0.25">
      <c r="F71" s="9"/>
    </row>
    <row r="72" spans="2:6" x14ac:dyDescent="0.25">
      <c r="F72" s="9"/>
    </row>
    <row r="74" spans="2:6" x14ac:dyDescent="0.25">
      <c r="B74" s="1"/>
      <c r="C74" s="1"/>
      <c r="D74" s="1"/>
      <c r="E74" s="1"/>
    </row>
  </sheetData>
  <mergeCells count="1">
    <mergeCell ref="B2:G2"/>
  </mergeCells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Radek Chromčák</cp:lastModifiedBy>
  <cp:lastPrinted>2023-11-29T14:23:16Z</cp:lastPrinted>
  <dcterms:created xsi:type="dcterms:W3CDTF">2023-01-12T11:50:39Z</dcterms:created>
  <dcterms:modified xsi:type="dcterms:W3CDTF">2024-01-02T10:47:20Z</dcterms:modified>
</cp:coreProperties>
</file>